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100" windowWidth="20600" windowHeight="13600"/>
  </bookViews>
  <sheets>
    <sheet name="Travel" sheetId="1" r:id="rId1"/>
    <sheet name="Hospitality" sheetId="2" r:id="rId2"/>
    <sheet name="Other" sheetId="3" r:id="rId3"/>
    <sheet name="Gifts" sheetId="4" r:id="rId4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4" i="2"/>
  <c r="B24" i="3"/>
  <c r="B56" i="1"/>
  <c r="B47"/>
  <c r="B14"/>
  <c r="B20"/>
  <c r="B24"/>
  <c r="B26"/>
  <c r="B27"/>
  <c r="B34"/>
  <c r="B36"/>
  <c r="B61"/>
</calcChain>
</file>

<file path=xl/sharedStrings.xml><?xml version="1.0" encoding="utf-8"?>
<sst xmlns="http://schemas.openxmlformats.org/spreadsheetml/2006/main" count="260" uniqueCount="111">
  <si>
    <t>Total travel expenses 
for the half year</t>
  </si>
  <si>
    <t>airfare Toronto to Ottawa</t>
  </si>
  <si>
    <t>rental car</t>
  </si>
  <si>
    <t>presentation to fly fishers</t>
  </si>
  <si>
    <t>Auckland</t>
  </si>
  <si>
    <t>hotel</t>
  </si>
  <si>
    <t>fact finding on walking access</t>
  </si>
  <si>
    <t xml:space="preserve">meal CE, 4 guests </t>
  </si>
  <si>
    <t>meal for CE performance review committee</t>
  </si>
  <si>
    <t>Wellington</t>
  </si>
  <si>
    <t>hosting prospective kaumatua</t>
  </si>
  <si>
    <t>accommodation Scotland</t>
  </si>
  <si>
    <t>gifts for overseas hosts</t>
  </si>
  <si>
    <t>Blenheim</t>
  </si>
  <si>
    <t>meal for 10 (board/staff) after board planning meeting</t>
  </si>
  <si>
    <t>meal for 7 (board/staff) after board meeting</t>
  </si>
  <si>
    <t>board workshop and meeting</t>
  </si>
  <si>
    <t>Total hospitality expenses 
for the half year</t>
  </si>
  <si>
    <t>Total other expenses 
for the half year</t>
  </si>
  <si>
    <t>liaison meeting with MAF</t>
  </si>
  <si>
    <t>morning tea</t>
  </si>
  <si>
    <t>staff performance review coffee</t>
  </si>
  <si>
    <t>mentoring ex colleague coffee</t>
  </si>
  <si>
    <t>meeting consultants re strategic planning mapping over coffee</t>
  </si>
  <si>
    <t>staff recognition year end coffee</t>
  </si>
  <si>
    <t>preparing for F&amp;G meeting with staff coffee</t>
  </si>
  <si>
    <t>HR advice with ECCC coffee</t>
  </si>
  <si>
    <t>taxi from airport</t>
  </si>
  <si>
    <t>taxi to Kilbirnie</t>
  </si>
  <si>
    <t>taxi from Kilbirnie</t>
  </si>
  <si>
    <t>board meeting Blenheim</t>
  </si>
  <si>
    <t>airfares to AKL return</t>
  </si>
  <si>
    <t>return airfares plus train UK</t>
  </si>
  <si>
    <t xml:space="preserve">airfares  </t>
  </si>
  <si>
    <t>presentation to LGNZ forum</t>
  </si>
  <si>
    <t>P and S Haughey</t>
  </si>
  <si>
    <t>taxi airport to hotel</t>
  </si>
  <si>
    <t>staff thank you end of year coffee</t>
  </si>
  <si>
    <t>taxi Paremata to airport</t>
  </si>
  <si>
    <t>meal CE, board chair, 3 guests</t>
  </si>
  <si>
    <t>MAF re monitoring policy coffee</t>
  </si>
  <si>
    <t>meeting Boardworks re WAC board role juice</t>
  </si>
  <si>
    <t>Terralink re WAMS contract coffee</t>
  </si>
  <si>
    <t>CE, 2 board members lunch between meetings</t>
  </si>
  <si>
    <t>staff thank you coffe re WAMS, board meeting, kaumatua work</t>
  </si>
  <si>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</si>
  <si>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</si>
  <si>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</si>
  <si>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</si>
  <si>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</si>
  <si>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</si>
  <si>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</si>
  <si>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</si>
  <si>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</si>
  <si>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</si>
  <si>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</si>
  <si>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</si>
  <si>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</si>
  <si>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</si>
  <si>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</si>
  <si>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</si>
  <si>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</si>
  <si>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</si>
  <si>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</si>
  <si>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</si>
  <si>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</si>
  <si>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</si>
  <si>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</si>
  <si>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</si>
  <si>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</si>
  <si>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</si>
  <si>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Crown entity: New Zealand Walking Access Commission</t>
  </si>
  <si>
    <t>Name of CE: Mark Neeson</t>
  </si>
  <si>
    <t>Period: 1 July 2010 - 31 December 2010</t>
  </si>
  <si>
    <t>Canada</t>
  </si>
  <si>
    <t>England</t>
  </si>
  <si>
    <t>hotel costs Toronto</t>
  </si>
  <si>
    <t>hotel costs London</t>
  </si>
  <si>
    <t>meal CE, board chair, 2 guests</t>
  </si>
  <si>
    <t>meal CE, 2 guests Ottawa</t>
  </si>
  <si>
    <t>taxi airport to hotel Toronto</t>
  </si>
  <si>
    <t>bank fees</t>
  </si>
  <si>
    <t>New Zealand</t>
  </si>
  <si>
    <t>taxi to airport</t>
  </si>
  <si>
    <t>taxi to accommodation (private)</t>
  </si>
  <si>
    <t>Scotland</t>
  </si>
  <si>
    <t>England, Canada</t>
  </si>
  <si>
    <t>taxi to Scottish Govt offices</t>
  </si>
  <si>
    <t>meal CE, 2 guests (re accom)</t>
  </si>
  <si>
    <t>train and taxi to hotel London</t>
  </si>
  <si>
    <t>lunch London</t>
  </si>
  <si>
    <t xml:space="preserve">England </t>
  </si>
  <si>
    <t>lunch and dinner London</t>
  </si>
  <si>
    <t>taxi and train to Heathrow</t>
  </si>
  <si>
    <t>airport lounge</t>
  </si>
  <si>
    <t>taxi to meeting Toronto</t>
  </si>
  <si>
    <t>airport shuttle to hotel Ottawa</t>
  </si>
  <si>
    <t>meal Ottawa</t>
  </si>
  <si>
    <t>hotel Ottawa</t>
  </si>
  <si>
    <t>food at airport</t>
  </si>
  <si>
    <t>bus, train, taxi airport to hotel</t>
  </si>
  <si>
    <t>hotel Minchinhampton</t>
  </si>
  <si>
    <t>food while travelling</t>
  </si>
  <si>
    <t>meals Vancouver</t>
  </si>
  <si>
    <t>taxi airport to hotel Vancouver</t>
  </si>
  <si>
    <t>hotel Vancouver</t>
  </si>
  <si>
    <t>postage of data to NZ</t>
  </si>
  <si>
    <t>taxi hotel to airport Vancouver</t>
  </si>
  <si>
    <t>taxi hotel to airport Ottawa</t>
  </si>
  <si>
    <t>shuttle airport to city</t>
  </si>
  <si>
    <t>taxi city to home</t>
  </si>
</sst>
</file>

<file path=xl/styles.xml><?xml version="1.0" encoding="utf-8"?>
<styleSheet xmlns="http://schemas.openxmlformats.org/spreadsheetml/2006/main">
  <numFmts count="1">
    <numFmt numFmtId="164" formatCode="d/mm/yy;@"/>
  </numFmts>
  <fonts count="8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64" fontId="0" fillId="0" borderId="0" xfId="0" applyNumberFormat="1"/>
    <xf numFmtId="2" fontId="0" fillId="0" borderId="0" xfId="0" applyNumberFormat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 wrapText="1"/>
    </xf>
    <xf numFmtId="2" fontId="1" fillId="0" borderId="2" xfId="0" applyNumberFormat="1" applyFont="1" applyBorder="1" applyAlignment="1">
      <alignment wrapText="1"/>
    </xf>
    <xf numFmtId="2" fontId="1" fillId="4" borderId="2" xfId="0" applyNumberFormat="1" applyFont="1" applyFill="1" applyBorder="1" applyAlignment="1"/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wrapText="1"/>
    </xf>
    <xf numFmtId="2" fontId="2" fillId="3" borderId="2" xfId="0" applyNumberFormat="1" applyFont="1" applyFill="1" applyBorder="1" applyAlignment="1">
      <alignment wrapText="1"/>
    </xf>
    <xf numFmtId="2" fontId="2" fillId="5" borderId="2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K73"/>
  <sheetViews>
    <sheetView tabSelected="1" workbookViewId="0">
      <pane ySplit="4" topLeftCell="A40" activePane="bottomLeft" state="frozen"/>
      <selection pane="bottomLeft" activeCell="B62" sqref="B62"/>
    </sheetView>
  </sheetViews>
  <sheetFormatPr baseColWidth="10" defaultColWidth="8.83203125" defaultRowHeight="12"/>
  <cols>
    <col min="1" max="1" width="22.6640625" style="2" customWidth="1"/>
    <col min="2" max="2" width="13.6640625" style="23" customWidth="1"/>
    <col min="3" max="3" width="27.5" style="2" customWidth="1"/>
    <col min="4" max="4" width="27.1640625" style="2" customWidth="1"/>
    <col min="5" max="5" width="28.1640625" style="2" customWidth="1"/>
    <col min="6" max="16384" width="8.83203125" style="2"/>
  </cols>
  <sheetData>
    <row r="1" spans="1:115" s="8" customFormat="1" ht="36" customHeight="1">
      <c r="A1" s="38" t="s">
        <v>71</v>
      </c>
      <c r="B1" s="39"/>
      <c r="C1" s="39"/>
      <c r="D1" s="39"/>
      <c r="E1" s="39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</row>
    <row r="2" spans="1:115" s="3" customFormat="1" ht="35.25" customHeight="1">
      <c r="A2" s="40" t="s">
        <v>72</v>
      </c>
      <c r="B2" s="41"/>
      <c r="C2" s="40" t="s">
        <v>73</v>
      </c>
      <c r="D2" s="4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</row>
    <row r="3" spans="1:115" s="5" customFormat="1" ht="23.25" customHeight="1">
      <c r="A3" s="5" t="s">
        <v>48</v>
      </c>
      <c r="B3" s="42" t="s">
        <v>49</v>
      </c>
      <c r="C3" s="4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3" customFormat="1" ht="24">
      <c r="A4" s="3" t="s">
        <v>45</v>
      </c>
      <c r="B4" s="24" t="s">
        <v>47</v>
      </c>
      <c r="C4" s="3" t="s">
        <v>50</v>
      </c>
      <c r="D4" s="3" t="s">
        <v>51</v>
      </c>
      <c r="E4" s="3" t="s">
        <v>46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</row>
    <row r="5" spans="1:115">
      <c r="A5" s="17">
        <v>40444</v>
      </c>
      <c r="B5" s="23">
        <v>329.12</v>
      </c>
      <c r="C5" s="2" t="s">
        <v>6</v>
      </c>
      <c r="D5" s="2" t="s">
        <v>1</v>
      </c>
      <c r="E5" s="2" t="s">
        <v>74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</row>
    <row r="6" spans="1:115" ht="12.75" customHeight="1">
      <c r="A6" s="17">
        <v>40450</v>
      </c>
      <c r="B6" s="23">
        <v>118.68</v>
      </c>
      <c r="C6" s="2" t="s">
        <v>6</v>
      </c>
      <c r="D6" s="2" t="s">
        <v>78</v>
      </c>
      <c r="E6" s="2" t="s">
        <v>75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</row>
    <row r="7" spans="1:115">
      <c r="A7" s="17">
        <v>40457</v>
      </c>
      <c r="B7" s="23">
        <v>38.79</v>
      </c>
      <c r="C7" s="2" t="s">
        <v>6</v>
      </c>
      <c r="D7" s="2" t="s">
        <v>94</v>
      </c>
      <c r="E7" s="2" t="s">
        <v>75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</row>
    <row r="8" spans="1:115">
      <c r="A8" s="17">
        <v>40457</v>
      </c>
      <c r="B8" s="23">
        <v>1516.09</v>
      </c>
      <c r="C8" s="2" t="s">
        <v>6</v>
      </c>
      <c r="D8" s="2" t="s">
        <v>77</v>
      </c>
      <c r="E8" s="2" t="s">
        <v>75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</row>
    <row r="9" spans="1:115">
      <c r="A9" s="17">
        <v>40457</v>
      </c>
      <c r="B9" s="23">
        <v>72.05</v>
      </c>
      <c r="C9" s="2" t="s">
        <v>6</v>
      </c>
      <c r="D9" s="2" t="s">
        <v>80</v>
      </c>
      <c r="E9" s="2" t="s">
        <v>74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</row>
    <row r="10" spans="1:115">
      <c r="A10" s="17">
        <v>40458</v>
      </c>
      <c r="B10" s="23">
        <v>250.86</v>
      </c>
      <c r="C10" s="2" t="s">
        <v>6</v>
      </c>
      <c r="D10" s="2" t="s">
        <v>76</v>
      </c>
      <c r="E10" s="2" t="s">
        <v>74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</row>
    <row r="11" spans="1:115">
      <c r="A11" s="17">
        <v>40459</v>
      </c>
      <c r="B11" s="23">
        <v>92.01</v>
      </c>
      <c r="C11" s="2" t="s">
        <v>6</v>
      </c>
      <c r="D11" s="2" t="s">
        <v>79</v>
      </c>
      <c r="E11" s="2" t="s">
        <v>74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</row>
    <row r="12" spans="1:115" s="5" customFormat="1" ht="27" customHeight="1">
      <c r="A12" s="5" t="s">
        <v>48</v>
      </c>
      <c r="B12" s="42" t="s">
        <v>52</v>
      </c>
      <c r="C12" s="4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1:115" s="3" customFormat="1">
      <c r="A13" s="3" t="s">
        <v>45</v>
      </c>
      <c r="B13" s="24" t="s">
        <v>47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</row>
    <row r="14" spans="1:115" s="18" customFormat="1">
      <c r="A14" s="19">
        <v>40444</v>
      </c>
      <c r="B14" s="20">
        <f>13.02+12</f>
        <v>25.02</v>
      </c>
      <c r="C14" s="2" t="s">
        <v>6</v>
      </c>
      <c r="D14" t="s">
        <v>81</v>
      </c>
      <c r="E14" s="21" t="s">
        <v>82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</row>
    <row r="15" spans="1:115" s="18" customFormat="1">
      <c r="A15" s="19">
        <v>40444</v>
      </c>
      <c r="B15" s="20">
        <v>5163.6000000000004</v>
      </c>
      <c r="C15" s="2" t="s">
        <v>6</v>
      </c>
      <c r="D15" t="s">
        <v>32</v>
      </c>
      <c r="E15" s="22" t="s">
        <v>86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</row>
    <row r="16" spans="1:115" s="18" customFormat="1">
      <c r="A16" s="19">
        <v>40447</v>
      </c>
      <c r="B16" s="20">
        <v>60</v>
      </c>
      <c r="C16" s="2" t="s">
        <v>6</v>
      </c>
      <c r="D16" t="s">
        <v>83</v>
      </c>
      <c r="E16" s="22" t="s">
        <v>82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</row>
    <row r="17" spans="1:115" s="18" customFormat="1">
      <c r="A17" s="19">
        <v>40447</v>
      </c>
      <c r="B17" s="20">
        <v>36.26</v>
      </c>
      <c r="C17" s="2" t="s">
        <v>6</v>
      </c>
      <c r="D17" t="s">
        <v>99</v>
      </c>
      <c r="E17" s="22" t="s">
        <v>74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</row>
    <row r="18" spans="1:115" s="18" customFormat="1">
      <c r="A18" s="19">
        <v>40448</v>
      </c>
      <c r="B18" s="20">
        <v>123.41</v>
      </c>
      <c r="C18" s="2" t="s">
        <v>6</v>
      </c>
      <c r="D18" t="s">
        <v>100</v>
      </c>
      <c r="E18" s="22" t="s">
        <v>75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</row>
    <row r="19" spans="1:115" s="18" customFormat="1">
      <c r="A19" s="19">
        <v>40450</v>
      </c>
      <c r="B19" s="20">
        <v>778.16747040771588</v>
      </c>
      <c r="C19" s="2" t="s">
        <v>6</v>
      </c>
      <c r="D19" t="s">
        <v>101</v>
      </c>
      <c r="E19" s="22" t="s">
        <v>75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</row>
    <row r="20" spans="1:115" s="18" customFormat="1">
      <c r="A20" s="19">
        <v>40451</v>
      </c>
      <c r="B20" s="20">
        <f>10.39+19.33</f>
        <v>29.72</v>
      </c>
      <c r="C20" s="2" t="s">
        <v>6</v>
      </c>
      <c r="D20" t="s">
        <v>102</v>
      </c>
      <c r="E20" s="22" t="s">
        <v>75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</row>
    <row r="21" spans="1:115" s="18" customFormat="1">
      <c r="A21" s="19">
        <v>40451</v>
      </c>
      <c r="B21" s="20">
        <v>13.919333625602805</v>
      </c>
      <c r="C21" s="2" t="s">
        <v>6</v>
      </c>
      <c r="D21" t="s">
        <v>84</v>
      </c>
      <c r="E21" s="22" t="s">
        <v>85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</row>
    <row r="22" spans="1:115" s="18" customFormat="1">
      <c r="A22" s="19">
        <v>40452</v>
      </c>
      <c r="B22" s="20">
        <v>21.920210434020166</v>
      </c>
      <c r="C22" s="2" t="s">
        <v>6</v>
      </c>
      <c r="D22" t="s">
        <v>87</v>
      </c>
      <c r="E22" s="22" t="s">
        <v>85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</row>
    <row r="23" spans="1:115" s="18" customFormat="1">
      <c r="A23" s="19">
        <v>40453</v>
      </c>
      <c r="B23" s="20">
        <v>72.13</v>
      </c>
      <c r="C23" s="2" t="s">
        <v>6</v>
      </c>
      <c r="D23" t="s">
        <v>88</v>
      </c>
      <c r="E23" s="22" t="s">
        <v>85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</row>
    <row r="24" spans="1:115" s="18" customFormat="1">
      <c r="A24" s="19">
        <v>40454</v>
      </c>
      <c r="B24" s="20">
        <f>17.54+21.92</f>
        <v>39.46</v>
      </c>
      <c r="C24" s="2" t="s">
        <v>6</v>
      </c>
      <c r="D24" t="s">
        <v>89</v>
      </c>
      <c r="E24" s="22" t="s">
        <v>91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</row>
    <row r="25" spans="1:115" s="18" customFormat="1">
      <c r="A25" s="19">
        <v>40455</v>
      </c>
      <c r="B25" s="20">
        <v>19.50898728627795</v>
      </c>
      <c r="C25" s="2" t="s">
        <v>6</v>
      </c>
      <c r="D25" t="s">
        <v>90</v>
      </c>
      <c r="E25" s="22" t="s">
        <v>91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</row>
    <row r="26" spans="1:115" s="18" customFormat="1">
      <c r="A26" s="19">
        <v>40456</v>
      </c>
      <c r="B26" s="20">
        <f>12.47+58.52+19.73</f>
        <v>90.720000000000013</v>
      </c>
      <c r="C26" s="2" t="s">
        <v>6</v>
      </c>
      <c r="D26" t="s">
        <v>92</v>
      </c>
      <c r="E26" s="22" t="s">
        <v>91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</row>
    <row r="27" spans="1:115" s="18" customFormat="1">
      <c r="A27" s="19">
        <v>40457</v>
      </c>
      <c r="B27" s="20">
        <f>31.13+39.46</f>
        <v>70.59</v>
      </c>
      <c r="C27" s="2" t="s">
        <v>6</v>
      </c>
      <c r="D27" t="s">
        <v>93</v>
      </c>
      <c r="E27" s="22" t="s">
        <v>75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</row>
    <row r="28" spans="1:115" s="18" customFormat="1">
      <c r="A28" s="19">
        <v>40458</v>
      </c>
      <c r="B28" s="20">
        <v>11.262798634812286</v>
      </c>
      <c r="C28" s="2" t="s">
        <v>6</v>
      </c>
      <c r="D28" t="s">
        <v>95</v>
      </c>
      <c r="E28" s="22" t="s">
        <v>74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</row>
    <row r="29" spans="1:115" s="18" customFormat="1">
      <c r="A29" s="19">
        <v>40458</v>
      </c>
      <c r="B29" s="20">
        <v>20.477815699658702</v>
      </c>
      <c r="C29" s="2" t="s">
        <v>6</v>
      </c>
      <c r="D29" t="s">
        <v>96</v>
      </c>
      <c r="E29" s="22" t="s">
        <v>74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</row>
    <row r="30" spans="1:115" s="18" customFormat="1">
      <c r="A30" s="19">
        <v>40459</v>
      </c>
      <c r="B30" s="20">
        <v>14.952842267643657</v>
      </c>
      <c r="C30" s="2" t="s">
        <v>6</v>
      </c>
      <c r="D30" t="s">
        <v>97</v>
      </c>
      <c r="E30" s="22" t="s">
        <v>74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</row>
    <row r="31" spans="1:115" s="18" customFormat="1">
      <c r="A31" s="19">
        <v>40462</v>
      </c>
      <c r="B31" s="20">
        <v>1146.9427879882205</v>
      </c>
      <c r="C31" s="2" t="s">
        <v>6</v>
      </c>
      <c r="D31" t="s">
        <v>98</v>
      </c>
      <c r="E31" s="22" t="s">
        <v>74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</row>
    <row r="32" spans="1:115" s="18" customFormat="1">
      <c r="A32" s="19">
        <v>40462</v>
      </c>
      <c r="B32" s="20">
        <v>43.686006825938563</v>
      </c>
      <c r="C32" s="2" t="s">
        <v>6</v>
      </c>
      <c r="D32" t="s">
        <v>108</v>
      </c>
      <c r="E32" s="22" t="s">
        <v>74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</row>
    <row r="33" spans="1:115" s="18" customFormat="1">
      <c r="A33" s="19">
        <v>40463</v>
      </c>
      <c r="B33" s="20">
        <v>40.955631399317404</v>
      </c>
      <c r="C33" s="2" t="s">
        <v>6</v>
      </c>
      <c r="D33" t="s">
        <v>104</v>
      </c>
      <c r="E33" s="22" t="s">
        <v>74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</row>
    <row r="34" spans="1:115" s="18" customFormat="1">
      <c r="A34" s="19">
        <v>40463</v>
      </c>
      <c r="B34" s="20">
        <f>10.92+10.92+16.38</f>
        <v>38.22</v>
      </c>
      <c r="C34" s="2" t="s">
        <v>6</v>
      </c>
      <c r="D34" t="s">
        <v>103</v>
      </c>
      <c r="E34" s="22" t="s">
        <v>74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</row>
    <row r="35" spans="1:115" s="18" customFormat="1">
      <c r="A35" s="19">
        <v>40465</v>
      </c>
      <c r="B35" s="20">
        <v>919.71078792311766</v>
      </c>
      <c r="C35" s="2" t="s">
        <v>6</v>
      </c>
      <c r="D35" t="s">
        <v>105</v>
      </c>
      <c r="E35" s="22" t="s">
        <v>74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</row>
    <row r="36" spans="1:115" s="18" customFormat="1">
      <c r="A36" s="19">
        <v>40465</v>
      </c>
      <c r="B36" s="20">
        <f>95.8611291077951-5.68</f>
        <v>90.181129107795101</v>
      </c>
      <c r="C36" s="2" t="s">
        <v>6</v>
      </c>
      <c r="D36" t="s">
        <v>103</v>
      </c>
      <c r="E36" s="22" t="s">
        <v>74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</row>
    <row r="37" spans="1:115" s="18" customFormat="1">
      <c r="A37" s="19">
        <v>40465</v>
      </c>
      <c r="B37" s="20">
        <v>137.07</v>
      </c>
      <c r="C37" s="2" t="s">
        <v>6</v>
      </c>
      <c r="D37" t="s">
        <v>106</v>
      </c>
      <c r="E37" s="22" t="s">
        <v>74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</row>
    <row r="38" spans="1:115" s="18" customFormat="1">
      <c r="A38" s="19">
        <v>40465</v>
      </c>
      <c r="B38" s="20">
        <v>40.955631399317404</v>
      </c>
      <c r="C38" s="2" t="s">
        <v>6</v>
      </c>
      <c r="D38" t="s">
        <v>107</v>
      </c>
      <c r="E38" s="22" t="s">
        <v>74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</row>
    <row r="39" spans="1:115" s="18" customFormat="1">
      <c r="A39" s="19">
        <v>40465</v>
      </c>
      <c r="B39" s="20">
        <v>31.399317406143343</v>
      </c>
      <c r="C39" s="2" t="s">
        <v>6</v>
      </c>
      <c r="D39" t="s">
        <v>94</v>
      </c>
      <c r="E39" s="22" t="s">
        <v>74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</row>
    <row r="40" spans="1:115" s="18" customFormat="1">
      <c r="A40" s="19">
        <v>40467</v>
      </c>
      <c r="B40" s="20">
        <v>27</v>
      </c>
      <c r="C40" s="2" t="s">
        <v>6</v>
      </c>
      <c r="D40" t="s">
        <v>109</v>
      </c>
      <c r="E40" s="22" t="s">
        <v>82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</row>
    <row r="41" spans="1:115">
      <c r="A41" s="19">
        <v>40467</v>
      </c>
      <c r="B41" s="20">
        <v>78.2</v>
      </c>
      <c r="C41" s="2" t="s">
        <v>6</v>
      </c>
      <c r="D41" t="s">
        <v>110</v>
      </c>
      <c r="E41" s="2" t="s">
        <v>82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</row>
    <row r="42" spans="1:115" s="6" customFormat="1" ht="21.75" customHeight="1">
      <c r="A42" s="6" t="s">
        <v>53</v>
      </c>
      <c r="B42" s="37" t="s">
        <v>49</v>
      </c>
      <c r="C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</row>
    <row r="43" spans="1:115" s="3" customFormat="1" ht="25.5" customHeight="1">
      <c r="A43" s="3" t="s">
        <v>45</v>
      </c>
      <c r="B43" s="24" t="s">
        <v>47</v>
      </c>
      <c r="C43" s="4" t="s">
        <v>70</v>
      </c>
      <c r="D43" s="3" t="s">
        <v>51</v>
      </c>
      <c r="E43" s="3" t="s">
        <v>46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</row>
    <row r="44" spans="1:115">
      <c r="A44" s="17">
        <v>40371</v>
      </c>
      <c r="B44" s="23">
        <v>86.18</v>
      </c>
      <c r="C44" s="2" t="s">
        <v>3</v>
      </c>
      <c r="D44" s="2" t="s">
        <v>2</v>
      </c>
      <c r="E44" s="2" t="s">
        <v>4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</row>
    <row r="45" spans="1:115">
      <c r="A45" s="17">
        <v>40371</v>
      </c>
      <c r="B45" s="23">
        <v>285</v>
      </c>
      <c r="C45" s="2" t="s">
        <v>3</v>
      </c>
      <c r="D45" s="2" t="s">
        <v>5</v>
      </c>
      <c r="E45" s="2" t="s">
        <v>4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</row>
    <row r="46" spans="1:115">
      <c r="A46" s="17">
        <v>40371</v>
      </c>
      <c r="B46" s="23">
        <v>89.1</v>
      </c>
      <c r="C46" s="2" t="s">
        <v>3</v>
      </c>
      <c r="D46" s="2" t="s">
        <v>7</v>
      </c>
      <c r="E46" s="2" t="s">
        <v>4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</row>
    <row r="47" spans="1:115">
      <c r="A47" s="17">
        <v>40505</v>
      </c>
      <c r="B47" s="23">
        <f>149+18.5+149+16.5+4</f>
        <v>337</v>
      </c>
      <c r="C47" s="2" t="s">
        <v>16</v>
      </c>
      <c r="D47" s="26" t="s">
        <v>5</v>
      </c>
      <c r="E47" s="2" t="s">
        <v>13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</row>
    <row r="48" spans="1:115" s="26" customFormat="1">
      <c r="A48" s="17">
        <v>40505</v>
      </c>
      <c r="B48" s="23">
        <v>18</v>
      </c>
      <c r="C48" s="26" t="s">
        <v>16</v>
      </c>
      <c r="D48" s="26" t="s">
        <v>83</v>
      </c>
      <c r="E48" s="26" t="s">
        <v>13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</row>
    <row r="49" spans="1:115" s="6" customFormat="1" ht="30" customHeight="1">
      <c r="A49" s="6" t="s">
        <v>54</v>
      </c>
      <c r="B49" s="37" t="s">
        <v>52</v>
      </c>
      <c r="C49" s="37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</row>
    <row r="50" spans="1:115" s="3" customFormat="1">
      <c r="A50" s="3" t="s">
        <v>45</v>
      </c>
      <c r="B50" s="24" t="s">
        <v>47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</row>
    <row r="51" spans="1:115" s="18" customFormat="1">
      <c r="A51" s="35">
        <v>40367</v>
      </c>
      <c r="B51" s="36">
        <v>357.34</v>
      </c>
      <c r="C51" s="22" t="s">
        <v>3</v>
      </c>
      <c r="D51" s="22" t="s">
        <v>31</v>
      </c>
      <c r="E51" s="22" t="s">
        <v>4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</row>
    <row r="52" spans="1:115">
      <c r="A52" s="17">
        <v>40371</v>
      </c>
      <c r="B52" s="23">
        <v>29.16</v>
      </c>
      <c r="C52" s="2" t="s">
        <v>3</v>
      </c>
      <c r="D52" s="2" t="s">
        <v>83</v>
      </c>
      <c r="E52" s="2" t="s">
        <v>4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</row>
    <row r="53" spans="1:115">
      <c r="A53" s="17">
        <v>40372</v>
      </c>
      <c r="B53" s="23">
        <v>32.979999999999997</v>
      </c>
      <c r="C53" s="2" t="s">
        <v>3</v>
      </c>
      <c r="D53" s="2" t="s">
        <v>27</v>
      </c>
      <c r="E53" s="2" t="s">
        <v>4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</row>
    <row r="54" spans="1:115">
      <c r="A54" s="17">
        <v>40501</v>
      </c>
      <c r="B54" s="23">
        <v>19.91</v>
      </c>
      <c r="C54" s="26" t="s">
        <v>34</v>
      </c>
      <c r="D54" s="2" t="s">
        <v>28</v>
      </c>
      <c r="E54" s="2" t="s">
        <v>9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</row>
    <row r="55" spans="1:115">
      <c r="A55" s="17">
        <v>40501</v>
      </c>
      <c r="B55" s="23">
        <v>22.43</v>
      </c>
      <c r="C55" s="26" t="s">
        <v>34</v>
      </c>
      <c r="D55" s="2" t="s">
        <v>29</v>
      </c>
      <c r="E55" s="2" t="s">
        <v>9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</row>
    <row r="56" spans="1:115" s="26" customFormat="1">
      <c r="A56" s="17">
        <v>40503</v>
      </c>
      <c r="B56" s="23">
        <f>97.6-97.6/23*3</f>
        <v>84.869565217391298</v>
      </c>
      <c r="C56" s="26" t="s">
        <v>30</v>
      </c>
      <c r="D56" s="26" t="s">
        <v>38</v>
      </c>
      <c r="E56" s="26" t="s">
        <v>9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</row>
    <row r="57" spans="1:115">
      <c r="A57" s="17">
        <v>40503</v>
      </c>
      <c r="B57" s="23">
        <v>303.48</v>
      </c>
      <c r="C57" s="2" t="s">
        <v>30</v>
      </c>
      <c r="D57" s="2" t="s">
        <v>33</v>
      </c>
      <c r="E57" s="2" t="s">
        <v>13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</row>
    <row r="58" spans="1:115" s="26" customFormat="1">
      <c r="A58" s="17">
        <v>40503</v>
      </c>
      <c r="B58" s="23">
        <v>22</v>
      </c>
      <c r="C58" s="26" t="s">
        <v>30</v>
      </c>
      <c r="D58" s="26" t="s">
        <v>36</v>
      </c>
      <c r="E58" s="26" t="s">
        <v>13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</row>
    <row r="59" spans="1:115">
      <c r="A59" s="17">
        <v>40505</v>
      </c>
      <c r="B59" s="23">
        <v>31.57</v>
      </c>
      <c r="C59" s="2" t="s">
        <v>30</v>
      </c>
      <c r="D59" s="2" t="s">
        <v>27</v>
      </c>
      <c r="E59" s="2" t="s">
        <v>9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</row>
    <row r="60" spans="1:115" s="7" customFormat="1" ht="30" customHeight="1">
      <c r="A60" s="10" t="s">
        <v>0</v>
      </c>
      <c r="B60" s="25" t="s">
        <v>47</v>
      </c>
      <c r="C60" s="9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</row>
    <row r="61" spans="1:115">
      <c r="B61" s="23">
        <f>SUM(B51:B59)+SUM(B44:B48)+SUM(B14:B41)+SUM(B5:B11)</f>
        <v>13322.060315622977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</row>
    <row r="62" spans="1:115"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</row>
    <row r="63" spans="1:115"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</row>
    <row r="64" spans="1:115"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</row>
    <row r="65" spans="6:115"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</row>
    <row r="66" spans="6:115"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</row>
    <row r="67" spans="6:115"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</row>
    <row r="68" spans="6:115"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</row>
    <row r="69" spans="6:115"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</row>
    <row r="70" spans="6:115"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</row>
    <row r="71" spans="6:115"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</row>
    <row r="72" spans="6:115"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</row>
    <row r="73" spans="6:115"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</row>
  </sheetData>
  <sheetCalcPr fullCalcOnLoad="1"/>
  <mergeCells count="7">
    <mergeCell ref="B42:C42"/>
    <mergeCell ref="B49:C49"/>
    <mergeCell ref="A1:E1"/>
    <mergeCell ref="A2:B2"/>
    <mergeCell ref="C2:D2"/>
    <mergeCell ref="B3:C3"/>
    <mergeCell ref="B12:C12"/>
  </mergeCells>
  <phoneticPr fontId="7" type="noConversion"/>
  <printOptions gridLines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D14"/>
  <sheetViews>
    <sheetView workbookViewId="0">
      <pane ySplit="4" topLeftCell="A5" activePane="bottomLeft" state="frozen"/>
      <selection pane="bottomLeft" activeCell="B15" sqref="B15"/>
    </sheetView>
  </sheetViews>
  <sheetFormatPr baseColWidth="10" defaultColWidth="8.83203125" defaultRowHeight="12"/>
  <cols>
    <col min="1" max="1" width="27.5" style="2" customWidth="1"/>
    <col min="2" max="2" width="14.5" style="23" customWidth="1"/>
    <col min="3" max="3" width="27.5" style="2" customWidth="1"/>
    <col min="4" max="4" width="27.83203125" style="2" customWidth="1"/>
    <col min="5" max="5" width="27.1640625" style="2" customWidth="1"/>
  </cols>
  <sheetData>
    <row r="1" spans="1:784" s="8" customFormat="1" ht="36" customHeight="1">
      <c r="A1" s="38" t="s">
        <v>71</v>
      </c>
      <c r="B1" s="39"/>
      <c r="C1" s="39"/>
      <c r="D1" s="39"/>
      <c r="E1" s="39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</row>
    <row r="2" spans="1:784" s="11" customFormat="1" ht="35.25" customHeight="1">
      <c r="A2" s="40" t="s">
        <v>72</v>
      </c>
      <c r="B2" s="41"/>
      <c r="C2" s="40" t="s">
        <v>73</v>
      </c>
      <c r="D2" s="4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</row>
    <row r="3" spans="1:784" s="6" customFormat="1" ht="35.25" customHeight="1">
      <c r="A3" s="6" t="s">
        <v>55</v>
      </c>
      <c r="B3" s="37" t="s">
        <v>49</v>
      </c>
      <c r="C3" s="37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</row>
    <row r="4" spans="1:784" s="8" customFormat="1" ht="25.5" customHeight="1">
      <c r="A4" s="8" t="s">
        <v>45</v>
      </c>
      <c r="B4" s="27" t="s">
        <v>47</v>
      </c>
      <c r="C4" s="8" t="s">
        <v>56</v>
      </c>
      <c r="D4" s="8" t="s">
        <v>57</v>
      </c>
      <c r="E4" s="8" t="s">
        <v>46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</row>
    <row r="5" spans="1:784">
      <c r="A5" s="17">
        <v>40430</v>
      </c>
      <c r="B5" s="23">
        <v>147.9</v>
      </c>
      <c r="C5" s="2" t="s">
        <v>10</v>
      </c>
      <c r="D5" s="26" t="s">
        <v>39</v>
      </c>
      <c r="E5" s="2" t="s">
        <v>9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</row>
    <row r="6" spans="1:784"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</row>
    <row r="7" spans="1:784" ht="11.25" customHeight="1"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</row>
    <row r="8" spans="1:784" hidden="1"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</row>
    <row r="9" spans="1:784" s="12" customFormat="1" ht="25.5" customHeight="1">
      <c r="A9" s="5" t="s">
        <v>55</v>
      </c>
      <c r="B9" s="42" t="s">
        <v>52</v>
      </c>
      <c r="C9" s="42"/>
      <c r="D9" s="5"/>
      <c r="E9" s="5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</row>
    <row r="10" spans="1:784" ht="22.5" customHeight="1">
      <c r="A10" s="8" t="s">
        <v>45</v>
      </c>
      <c r="B10" s="27" t="s">
        <v>47</v>
      </c>
      <c r="C10" s="8"/>
      <c r="D10" s="8"/>
      <c r="E10" s="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</row>
    <row r="11" spans="1:784">
      <c r="A11" s="17">
        <v>40428</v>
      </c>
      <c r="B11" s="23">
        <v>30.5</v>
      </c>
      <c r="C11" s="2" t="s">
        <v>19</v>
      </c>
      <c r="D11" s="2" t="s">
        <v>20</v>
      </c>
      <c r="E11" s="2" t="s">
        <v>9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</row>
    <row r="12" spans="1:784"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</row>
    <row r="13" spans="1:784" s="7" customFormat="1" ht="30" customHeight="1">
      <c r="A13" s="10" t="s">
        <v>17</v>
      </c>
      <c r="B13" s="25" t="s">
        <v>47</v>
      </c>
      <c r="C13" s="9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</row>
    <row r="14" spans="1:784">
      <c r="B14" s="23">
        <f>B5+B11</f>
        <v>178.4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</row>
  </sheetData>
  <sheetCalcPr fullCalcOnLoad="1"/>
  <mergeCells count="5">
    <mergeCell ref="A1:E1"/>
    <mergeCell ref="A2:B2"/>
    <mergeCell ref="C2:D2"/>
    <mergeCell ref="B3:C3"/>
    <mergeCell ref="B9:C9"/>
  </mergeCells>
  <phoneticPr fontId="7" type="noConversion"/>
  <printOptions gridLines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4"/>
  <sheetViews>
    <sheetView topLeftCell="A3" workbookViewId="0">
      <selection activeCell="C14" sqref="C14:D14"/>
    </sheetView>
  </sheetViews>
  <sheetFormatPr baseColWidth="10" defaultColWidth="8.83203125" defaultRowHeight="12"/>
  <cols>
    <col min="1" max="1" width="22.83203125" style="2" customWidth="1"/>
    <col min="2" max="2" width="13.5" style="23" customWidth="1"/>
    <col min="3" max="3" width="27.5" style="2" customWidth="1"/>
    <col min="4" max="4" width="27.1640625" style="2" customWidth="1"/>
    <col min="5" max="5" width="28.1640625" style="2" customWidth="1"/>
  </cols>
  <sheetData>
    <row r="1" spans="1:5" ht="39.75" customHeight="1">
      <c r="A1" s="38" t="s">
        <v>71</v>
      </c>
      <c r="B1" s="39"/>
      <c r="C1" s="39"/>
      <c r="D1" s="39"/>
      <c r="E1" s="39"/>
    </row>
    <row r="2" spans="1:5" ht="29.25" customHeight="1">
      <c r="A2" s="40" t="s">
        <v>72</v>
      </c>
      <c r="B2" s="41"/>
      <c r="C2" s="40" t="s">
        <v>73</v>
      </c>
      <c r="D2" s="41"/>
      <c r="E2" s="3"/>
    </row>
    <row r="3" spans="1:5" ht="39.75" customHeight="1">
      <c r="A3" s="5" t="s">
        <v>58</v>
      </c>
      <c r="B3" s="42" t="s">
        <v>49</v>
      </c>
      <c r="C3" s="42"/>
      <c r="D3" s="5"/>
      <c r="E3" s="5"/>
    </row>
    <row r="4" spans="1:5" ht="21.75" customHeight="1">
      <c r="A4" s="3" t="s">
        <v>45</v>
      </c>
      <c r="B4" s="24" t="s">
        <v>47</v>
      </c>
      <c r="C4" s="41" t="s">
        <v>59</v>
      </c>
      <c r="D4" s="41"/>
      <c r="E4" s="3" t="s">
        <v>60</v>
      </c>
    </row>
    <row r="5" spans="1:5">
      <c r="A5" s="17">
        <v>40387</v>
      </c>
      <c r="B5" s="23">
        <v>41.1</v>
      </c>
      <c r="C5" s="45" t="s">
        <v>8</v>
      </c>
      <c r="D5" s="45"/>
      <c r="E5" s="2" t="s">
        <v>9</v>
      </c>
    </row>
    <row r="6" spans="1:5">
      <c r="A6" s="17">
        <v>40440</v>
      </c>
      <c r="B6" s="23">
        <v>93.94</v>
      </c>
      <c r="C6" s="44" t="s">
        <v>12</v>
      </c>
      <c r="D6" s="44"/>
      <c r="E6" s="2" t="s">
        <v>9</v>
      </c>
    </row>
    <row r="7" spans="1:5">
      <c r="A7" s="17">
        <v>40503</v>
      </c>
      <c r="B7" s="23">
        <v>421</v>
      </c>
      <c r="C7" s="44" t="s">
        <v>14</v>
      </c>
      <c r="D7" s="44"/>
      <c r="E7" s="2" t="s">
        <v>13</v>
      </c>
    </row>
    <row r="8" spans="1:5">
      <c r="A8" s="17">
        <v>40504</v>
      </c>
      <c r="B8" s="23">
        <v>233</v>
      </c>
      <c r="C8" s="44" t="s">
        <v>15</v>
      </c>
      <c r="D8" s="44"/>
      <c r="E8" s="2" t="s">
        <v>13</v>
      </c>
    </row>
    <row r="9" spans="1:5" ht="18" customHeight="1">
      <c r="A9" s="5" t="s">
        <v>58</v>
      </c>
      <c r="B9" s="42" t="s">
        <v>52</v>
      </c>
      <c r="C9" s="42"/>
      <c r="D9" s="5"/>
      <c r="E9" s="5"/>
    </row>
    <row r="10" spans="1:5" ht="15" customHeight="1">
      <c r="A10" s="3" t="s">
        <v>45</v>
      </c>
      <c r="B10" s="24" t="s">
        <v>47</v>
      </c>
      <c r="C10" s="3"/>
      <c r="D10" s="3"/>
      <c r="E10" s="3"/>
    </row>
    <row r="11" spans="1:5">
      <c r="A11" s="17">
        <v>40379</v>
      </c>
      <c r="B11" s="23">
        <v>34</v>
      </c>
      <c r="C11" s="45" t="s">
        <v>24</v>
      </c>
      <c r="D11" s="45"/>
      <c r="E11" s="2" t="s">
        <v>9</v>
      </c>
    </row>
    <row r="12" spans="1:5">
      <c r="A12" s="17">
        <v>40414</v>
      </c>
      <c r="B12" s="23">
        <v>12.5</v>
      </c>
      <c r="C12" s="44" t="s">
        <v>25</v>
      </c>
      <c r="D12" s="44"/>
      <c r="E12" s="2" t="s">
        <v>9</v>
      </c>
    </row>
    <row r="13" spans="1:5">
      <c r="A13" s="17">
        <v>40436</v>
      </c>
      <c r="B13" s="23">
        <v>38.6</v>
      </c>
      <c r="C13" s="44" t="s">
        <v>44</v>
      </c>
      <c r="D13" s="44"/>
      <c r="E13" s="2" t="s">
        <v>9</v>
      </c>
    </row>
    <row r="14" spans="1:5">
      <c r="A14" s="17">
        <v>40485</v>
      </c>
      <c r="B14" s="23">
        <v>12.6</v>
      </c>
      <c r="C14" s="44" t="s">
        <v>23</v>
      </c>
      <c r="D14" s="44"/>
      <c r="E14" s="26" t="s">
        <v>9</v>
      </c>
    </row>
    <row r="15" spans="1:5">
      <c r="A15" s="17">
        <v>40499</v>
      </c>
      <c r="B15" s="23">
        <v>7.8</v>
      </c>
      <c r="C15" s="2" t="s">
        <v>26</v>
      </c>
      <c r="E15" s="26" t="s">
        <v>9</v>
      </c>
    </row>
    <row r="16" spans="1:5">
      <c r="A16" s="17">
        <v>40500</v>
      </c>
      <c r="B16" s="23">
        <v>7.7</v>
      </c>
      <c r="C16" s="44" t="s">
        <v>40</v>
      </c>
      <c r="D16" s="44"/>
      <c r="E16" s="26" t="s">
        <v>9</v>
      </c>
    </row>
    <row r="17" spans="1:5">
      <c r="A17" s="17">
        <v>40513</v>
      </c>
      <c r="B17" s="23">
        <v>8.5</v>
      </c>
      <c r="C17" s="2" t="s">
        <v>22</v>
      </c>
      <c r="E17" s="2" t="s">
        <v>9</v>
      </c>
    </row>
    <row r="18" spans="1:5">
      <c r="A18" s="17">
        <v>40513</v>
      </c>
      <c r="B18" s="23">
        <v>8.1</v>
      </c>
      <c r="C18" s="44" t="s">
        <v>41</v>
      </c>
      <c r="D18" s="44"/>
      <c r="E18" s="26" t="s">
        <v>9</v>
      </c>
    </row>
    <row r="19" spans="1:5">
      <c r="A19" s="17">
        <v>40519</v>
      </c>
      <c r="B19" s="23">
        <v>7.8</v>
      </c>
      <c r="C19" s="44" t="s">
        <v>42</v>
      </c>
      <c r="D19" s="44"/>
      <c r="E19" s="26" t="s">
        <v>9</v>
      </c>
    </row>
    <row r="20" spans="1:5">
      <c r="A20" s="17">
        <v>40521</v>
      </c>
      <c r="B20" s="23">
        <v>34</v>
      </c>
      <c r="C20" s="44" t="s">
        <v>43</v>
      </c>
      <c r="D20" s="44"/>
      <c r="E20" s="26" t="s">
        <v>9</v>
      </c>
    </row>
    <row r="21" spans="1:5">
      <c r="A21" s="17">
        <v>40534</v>
      </c>
      <c r="B21" s="23">
        <v>10</v>
      </c>
      <c r="C21" s="2" t="s">
        <v>21</v>
      </c>
      <c r="E21" s="26" t="s">
        <v>9</v>
      </c>
    </row>
    <row r="22" spans="1:5">
      <c r="A22" s="17">
        <v>40536</v>
      </c>
      <c r="B22" s="23">
        <v>25</v>
      </c>
      <c r="C22" s="43" t="s">
        <v>37</v>
      </c>
      <c r="D22" s="43"/>
      <c r="E22" s="26" t="s">
        <v>9</v>
      </c>
    </row>
    <row r="23" spans="1:5" ht="30" customHeight="1">
      <c r="A23" s="13" t="s">
        <v>18</v>
      </c>
      <c r="B23" s="25" t="s">
        <v>47</v>
      </c>
      <c r="C23" s="9"/>
      <c r="D23" s="7"/>
      <c r="E23" s="7"/>
    </row>
    <row r="24" spans="1:5">
      <c r="B24" s="23">
        <f>SUM(B5:B8)+SUM(B11:B22)</f>
        <v>995.64</v>
      </c>
    </row>
  </sheetData>
  <sheetCalcPr fullCalcOnLoad="1"/>
  <mergeCells count="19">
    <mergeCell ref="C19:D19"/>
    <mergeCell ref="C18:D18"/>
    <mergeCell ref="C14:D14"/>
    <mergeCell ref="C22:D22"/>
    <mergeCell ref="C16:D16"/>
    <mergeCell ref="B9:C9"/>
    <mergeCell ref="C4:D4"/>
    <mergeCell ref="A1:E1"/>
    <mergeCell ref="A2:B2"/>
    <mergeCell ref="C2:D2"/>
    <mergeCell ref="B3:C3"/>
    <mergeCell ref="C5:D5"/>
    <mergeCell ref="C6:D6"/>
    <mergeCell ref="C7:D7"/>
    <mergeCell ref="C8:D8"/>
    <mergeCell ref="C11:D11"/>
    <mergeCell ref="C12:D12"/>
    <mergeCell ref="C13:D13"/>
    <mergeCell ref="C20:D20"/>
  </mergeCells>
  <phoneticPr fontId="7" type="noConversion"/>
  <printOptions gridLines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0"/>
  <sheetViews>
    <sheetView workbookViewId="0">
      <selection sqref="A1:E1"/>
    </sheetView>
  </sheetViews>
  <sheetFormatPr baseColWidth="10" defaultColWidth="8.83203125" defaultRowHeight="12"/>
  <cols>
    <col min="1" max="1" width="23.83203125" style="2" customWidth="1"/>
    <col min="2" max="2" width="23.1640625" style="2" customWidth="1"/>
    <col min="3" max="3" width="27.5" style="2" customWidth="1"/>
    <col min="4" max="4" width="20.33203125" style="23" customWidth="1"/>
    <col min="5" max="5" width="28.1640625" style="2" customWidth="1"/>
  </cols>
  <sheetData>
    <row r="1" spans="1:5" ht="34.5" customHeight="1">
      <c r="A1" s="38" t="s">
        <v>71</v>
      </c>
      <c r="B1" s="39"/>
      <c r="C1" s="39"/>
      <c r="D1" s="39"/>
      <c r="E1" s="39"/>
    </row>
    <row r="2" spans="1:5" ht="30" customHeight="1">
      <c r="A2" s="40" t="s">
        <v>72</v>
      </c>
      <c r="B2" s="41"/>
      <c r="C2" s="40" t="s">
        <v>73</v>
      </c>
      <c r="D2" s="41"/>
      <c r="E2" s="3"/>
    </row>
    <row r="3" spans="1:5" ht="27" customHeight="1">
      <c r="A3" s="42" t="s">
        <v>61</v>
      </c>
      <c r="B3" s="47"/>
      <c r="C3" s="47"/>
      <c r="D3" s="47"/>
      <c r="E3" s="47"/>
    </row>
    <row r="4" spans="1:5" s="14" customFormat="1" ht="50.25" customHeight="1">
      <c r="A4" s="48" t="s">
        <v>62</v>
      </c>
      <c r="B4" s="49"/>
      <c r="C4" s="49"/>
      <c r="D4" s="49"/>
      <c r="E4" s="49"/>
    </row>
    <row r="5" spans="1:5" ht="20.25" customHeight="1">
      <c r="A5" s="6" t="s">
        <v>63</v>
      </c>
      <c r="B5" s="37"/>
      <c r="C5" s="37"/>
      <c r="D5" s="28"/>
      <c r="E5" s="6"/>
    </row>
    <row r="6" spans="1:5" ht="19.5" customHeight="1">
      <c r="A6" s="3" t="s">
        <v>45</v>
      </c>
      <c r="B6" s="3" t="s">
        <v>64</v>
      </c>
      <c r="C6" s="3" t="s">
        <v>65</v>
      </c>
      <c r="D6" s="24" t="s">
        <v>66</v>
      </c>
      <c r="E6" s="3"/>
    </row>
    <row r="12" spans="1:5" s="16" customFormat="1" ht="27" customHeight="1">
      <c r="A12" s="15" t="s">
        <v>67</v>
      </c>
      <c r="B12" s="46"/>
      <c r="C12" s="46"/>
      <c r="D12" s="29"/>
      <c r="E12" s="15"/>
    </row>
    <row r="13" spans="1:5">
      <c r="A13" s="3" t="s">
        <v>45</v>
      </c>
      <c r="B13" s="3" t="s">
        <v>64</v>
      </c>
      <c r="C13" s="3" t="s">
        <v>68</v>
      </c>
      <c r="D13" s="24" t="s">
        <v>69</v>
      </c>
      <c r="E13" s="3"/>
    </row>
    <row r="14" spans="1:5">
      <c r="A14" s="17">
        <v>40451</v>
      </c>
      <c r="B14" s="2" t="s">
        <v>11</v>
      </c>
      <c r="C14" s="26" t="s">
        <v>35</v>
      </c>
      <c r="D14" s="23">
        <v>600</v>
      </c>
    </row>
    <row r="20" spans="1:5">
      <c r="A20" s="1"/>
      <c r="B20" s="1"/>
      <c r="C20" s="1"/>
      <c r="D20" s="30"/>
      <c r="E20" s="1"/>
    </row>
  </sheetData>
  <sheetCalcPr fullCalcOnLoad="1"/>
  <mergeCells count="7">
    <mergeCell ref="B12:C12"/>
    <mergeCell ref="A3:E3"/>
    <mergeCell ref="A4:E4"/>
    <mergeCell ref="B5:C5"/>
    <mergeCell ref="A1:E1"/>
    <mergeCell ref="A2:B2"/>
    <mergeCell ref="C2:D2"/>
  </mergeCells>
  <phoneticPr fontId="7" type="noConversion"/>
  <printOptions gridLines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Manager/>
  <Company>SSC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Chirsf</cp:lastModifiedBy>
  <cp:lastPrinted>2011-01-12T20:00:42Z</cp:lastPrinted>
  <dcterms:created xsi:type="dcterms:W3CDTF">2010-10-17T20:59:02Z</dcterms:created>
  <dcterms:modified xsi:type="dcterms:W3CDTF">2011-01-13T03:14:30Z</dcterms:modified>
  <cp:category/>
</cp:coreProperties>
</file>